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<sst xmlns="http://schemas.openxmlformats.org/spreadsheetml/2006/main" count="33" uniqueCount="24">
  <si>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附表：</t>
  </si>
  <si>
    <t xml:space="preserve"> 2021年度鄂州市新能源公交车运营补助资金发放对象汇总表</t>
  </si>
  <si>
    <t>序号</t>
  </si>
  <si>
    <t>公司名称</t>
  </si>
  <si>
    <t>运营车辆（辆）</t>
  </si>
  <si>
    <t>标台台数（辆）</t>
  </si>
  <si>
    <t>（按实际运营里程天数计算）</t>
  </si>
  <si>
    <t>合计</t>
  </si>
  <si>
    <t>类型</t>
  </si>
  <si>
    <t>实际运营月数情况（月）</t>
  </si>
  <si>
    <t>折算运营月数（月）</t>
  </si>
  <si>
    <t>补贴标准每月（元）</t>
  </si>
  <si>
    <t>补贴金额全年（元）</t>
  </si>
  <si>
    <t>鄂州市公汽公司</t>
  </si>
  <si>
    <t>1标台</t>
  </si>
  <si>
    <t>1.3标台</t>
  </si>
  <si>
    <t>鄂州市大鹏客运有限公司</t>
  </si>
  <si>
    <t>鄂州市华洪汽车客运有限公司</t>
  </si>
  <si>
    <t>鄂州新市民公共汽车客运有限公司</t>
  </si>
  <si>
    <t>鄂州市梁子湖区联润共汽车有限公司</t>
  </si>
  <si>
    <t>鄂州市华容区畅达公共汽车有限公司</t>
  </si>
  <si>
    <t>鄂州市交通发展有限公司</t>
  </si>
  <si>
    <t xml:space="preserve">    制表人：黄晓军　　　                                     复核人：杜锦春                                 审核人：吕建
</t>
  </si>
  <si>
    <t>说明：鄂财建发〔2022〕170号批次补助资金为2021年度新能源公交车运营补助资金569万元。按实际发放合计金额为5689999万元，结余1元。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</si>
</sst>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_);[Red]\(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A2" sqref="A2:I2"/>
    </sheetView>
  </sheetViews>
  <sheetFormatPr defaultColWidth="9" defaultRowHeight="14.25"/>
  <cols>
    <col min="1" max="1" width="5" style="1" customWidth="1"/>
    <col min="2" max="2" width="39.75" style="1" customWidth="1"/>
    <col min="3" max="3" width="9" style="1"/>
    <col min="4" max="4" width="13.25" style="1" customWidth="1"/>
    <col min="5" max="5" width="23.125" style="1" customWidth="1"/>
    <col min="6" max="7" width="16.625" style="1" customWidth="1"/>
    <col min="8" max="8" width="24" style="1" customWidth="1"/>
    <col min="9" max="9" width="21.625" style="1" customWidth="1"/>
    <col min="10" max="10" width="22.25" style="1" customWidth="1"/>
    <col min="11" max="16381" width="9" style="1"/>
  </cols>
  <sheetData>
    <row r="1" s="1" customFormat="1" ht="18.75" spans="1:2">
      <c r="A1" s="2" t="s">
        <v>0</v>
      </c>
      <c r="B1" s="2"/>
    </row>
    <row r="2" s="1" customFormat="1" ht="25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spans="1:1">
      <c r="A3" s="4"/>
    </row>
    <row r="4" s="1" customFormat="1" ht="18.75" customHeight="1" spans="1:9">
      <c r="A4" s="5" t="s">
        <v>2</v>
      </c>
      <c r="B4" s="5" t="s">
        <v>3</v>
      </c>
      <c r="C4" s="5" t="s">
        <v>4</v>
      </c>
      <c r="D4" s="5"/>
      <c r="E4" s="5" t="s">
        <v>5</v>
      </c>
      <c r="F4" s="5" t="s">
        <v>6</v>
      </c>
      <c r="G4" s="5"/>
      <c r="H4" s="5"/>
      <c r="I4" s="5"/>
    </row>
    <row r="5" s="1" customFormat="1" ht="54" customHeight="1" spans="1:9">
      <c r="A5" s="5"/>
      <c r="B5" s="5"/>
      <c r="C5" s="5" t="s">
        <v>7</v>
      </c>
      <c r="D5" s="5" t="s">
        <v>8</v>
      </c>
      <c r="E5" s="5"/>
      <c r="F5" s="5" t="s">
        <v>9</v>
      </c>
      <c r="G5" s="5" t="s">
        <v>10</v>
      </c>
      <c r="H5" s="5" t="s">
        <v>11</v>
      </c>
      <c r="I5" s="5" t="s">
        <v>12</v>
      </c>
    </row>
    <row r="6" s="1" customFormat="1" ht="24.95" customHeight="1" spans="1:10">
      <c r="A6" s="6">
        <v>1</v>
      </c>
      <c r="B6" s="6" t="s">
        <v>13</v>
      </c>
      <c r="C6" s="6">
        <v>195</v>
      </c>
      <c r="D6" s="6" t="s">
        <v>14</v>
      </c>
      <c r="E6" s="7">
        <v>125</v>
      </c>
      <c r="F6" s="7">
        <v>1500</v>
      </c>
      <c r="G6" s="8">
        <v>1500</v>
      </c>
      <c r="H6" s="8">
        <f>5690000/$G$17</f>
        <v>1370.55593024376</v>
      </c>
      <c r="I6" s="7">
        <v>2055834</v>
      </c>
      <c r="J6" s="21"/>
    </row>
    <row r="7" s="1" customFormat="1" ht="24.95" customHeight="1" spans="1:9">
      <c r="A7" s="6"/>
      <c r="B7" s="6"/>
      <c r="C7" s="6"/>
      <c r="D7" s="6" t="s">
        <v>15</v>
      </c>
      <c r="E7" s="5">
        <v>70</v>
      </c>
      <c r="F7" s="7">
        <v>840</v>
      </c>
      <c r="G7" s="8">
        <f t="shared" ref="G7:G13" si="0">F7*1.3</f>
        <v>1092</v>
      </c>
      <c r="H7" s="8">
        <f t="shared" ref="H7:H10" si="1">5690000/$G$17*1.3</f>
        <v>1781.72270931689</v>
      </c>
      <c r="I7" s="7">
        <v>1496647</v>
      </c>
    </row>
    <row r="8" s="1" customFormat="1" ht="24.95" customHeight="1" spans="1:9">
      <c r="A8" s="6">
        <v>2</v>
      </c>
      <c r="B8" s="6" t="s">
        <v>16</v>
      </c>
      <c r="C8" s="6">
        <v>22</v>
      </c>
      <c r="D8" s="6" t="s">
        <v>14</v>
      </c>
      <c r="E8" s="7">
        <v>14</v>
      </c>
      <c r="F8" s="7">
        <v>168</v>
      </c>
      <c r="G8" s="8">
        <v>168</v>
      </c>
      <c r="H8" s="8">
        <f t="shared" ref="H7:H16" si="2">5690000/$G$17</f>
        <v>1370.55593024376</v>
      </c>
      <c r="I8" s="7">
        <v>230253</v>
      </c>
    </row>
    <row r="9" s="1" customFormat="1" ht="24.95" customHeight="1" spans="1:9">
      <c r="A9" s="6"/>
      <c r="B9" s="6"/>
      <c r="C9" s="6"/>
      <c r="D9" s="6" t="s">
        <v>15</v>
      </c>
      <c r="E9" s="5">
        <v>8</v>
      </c>
      <c r="F9" s="7">
        <v>96</v>
      </c>
      <c r="G9" s="8">
        <f t="shared" si="0"/>
        <v>124.8</v>
      </c>
      <c r="H9" s="8">
        <f t="shared" si="1"/>
        <v>1781.72270931689</v>
      </c>
      <c r="I9" s="7">
        <v>171045</v>
      </c>
    </row>
    <row r="10" s="1" customFormat="1" ht="24.95" customHeight="1" spans="1:9">
      <c r="A10" s="6">
        <v>3</v>
      </c>
      <c r="B10" s="6" t="s">
        <v>17</v>
      </c>
      <c r="C10" s="6">
        <v>32</v>
      </c>
      <c r="D10" s="9" t="s">
        <v>15</v>
      </c>
      <c r="E10" s="10">
        <v>32</v>
      </c>
      <c r="F10" s="11">
        <v>384</v>
      </c>
      <c r="G10" s="8">
        <f t="shared" si="0"/>
        <v>499.2</v>
      </c>
      <c r="H10" s="8">
        <f t="shared" si="1"/>
        <v>1781.72270931689</v>
      </c>
      <c r="I10" s="7">
        <v>684182</v>
      </c>
    </row>
    <row r="11" s="1" customFormat="1" ht="24.95" customHeight="1" spans="1:9">
      <c r="A11" s="6">
        <v>4</v>
      </c>
      <c r="B11" s="6" t="s">
        <v>18</v>
      </c>
      <c r="C11" s="6">
        <v>38</v>
      </c>
      <c r="D11" s="6" t="s">
        <v>14</v>
      </c>
      <c r="E11" s="7">
        <v>8</v>
      </c>
      <c r="F11" s="7">
        <v>96</v>
      </c>
      <c r="G11" s="8">
        <v>96</v>
      </c>
      <c r="H11" s="8">
        <f t="shared" si="2"/>
        <v>1370.55593024376</v>
      </c>
      <c r="I11" s="7">
        <v>131573</v>
      </c>
    </row>
    <row r="12" s="1" customFormat="1" ht="24.95" customHeight="1" spans="1:9">
      <c r="A12" s="6"/>
      <c r="B12" s="6"/>
      <c r="C12" s="6"/>
      <c r="D12" s="9" t="s">
        <v>15</v>
      </c>
      <c r="E12" s="7">
        <v>16</v>
      </c>
      <c r="F12" s="7">
        <v>192</v>
      </c>
      <c r="G12" s="8">
        <f t="shared" si="0"/>
        <v>249.6</v>
      </c>
      <c r="H12" s="8">
        <f>5690000/$G$17*1.3</f>
        <v>1781.72270931689</v>
      </c>
      <c r="I12" s="7">
        <v>342091</v>
      </c>
    </row>
    <row r="13" s="1" customFormat="1" ht="24.95" customHeight="1" spans="1:9">
      <c r="A13" s="6"/>
      <c r="B13" s="6"/>
      <c r="C13" s="6"/>
      <c r="D13" s="12"/>
      <c r="E13" s="5">
        <v>14</v>
      </c>
      <c r="F13" s="7">
        <v>140</v>
      </c>
      <c r="G13" s="8">
        <f t="shared" si="0"/>
        <v>182</v>
      </c>
      <c r="H13" s="8">
        <f>5690000/$G$17*1.3</f>
        <v>1781.72270931689</v>
      </c>
      <c r="I13" s="7">
        <v>249441</v>
      </c>
    </row>
    <row r="14" s="1" customFormat="1" ht="24.95" customHeight="1" spans="1:9">
      <c r="A14" s="6">
        <v>5</v>
      </c>
      <c r="B14" s="6" t="s">
        <v>19</v>
      </c>
      <c r="C14" s="6">
        <v>4</v>
      </c>
      <c r="D14" s="9" t="s">
        <v>14</v>
      </c>
      <c r="E14" s="13">
        <v>4</v>
      </c>
      <c r="F14" s="13">
        <v>48</v>
      </c>
      <c r="G14" s="14">
        <v>48</v>
      </c>
      <c r="H14" s="8">
        <f t="shared" si="2"/>
        <v>1370.55593024376</v>
      </c>
      <c r="I14" s="7">
        <v>65787</v>
      </c>
    </row>
    <row r="15" s="1" customFormat="1" ht="24.95" customHeight="1" spans="1:9">
      <c r="A15" s="9">
        <v>6</v>
      </c>
      <c r="B15" s="9" t="s">
        <v>20</v>
      </c>
      <c r="C15" s="9">
        <v>8</v>
      </c>
      <c r="D15" s="9" t="s">
        <v>14</v>
      </c>
      <c r="E15" s="10">
        <v>8</v>
      </c>
      <c r="F15" s="15">
        <v>96</v>
      </c>
      <c r="G15" s="16">
        <v>96</v>
      </c>
      <c r="H15" s="8">
        <f t="shared" si="2"/>
        <v>1370.55593024376</v>
      </c>
      <c r="I15" s="7">
        <v>131573</v>
      </c>
    </row>
    <row r="16" s="1" customFormat="1" ht="24.95" customHeight="1" spans="1:9">
      <c r="A16" s="9">
        <v>7</v>
      </c>
      <c r="B16" s="9" t="s">
        <v>21</v>
      </c>
      <c r="C16" s="9">
        <v>8</v>
      </c>
      <c r="D16" s="9" t="s">
        <v>14</v>
      </c>
      <c r="E16" s="10">
        <v>8</v>
      </c>
      <c r="F16" s="15">
        <v>96</v>
      </c>
      <c r="G16" s="16">
        <v>96</v>
      </c>
      <c r="H16" s="8">
        <f t="shared" si="2"/>
        <v>1370.55593024376</v>
      </c>
      <c r="I16" s="7">
        <v>131573</v>
      </c>
    </row>
    <row r="17" s="1" customFormat="1" ht="57" customHeight="1" spans="1:9">
      <c r="A17" s="6" t="s">
        <v>7</v>
      </c>
      <c r="B17" s="17"/>
      <c r="C17" s="17"/>
      <c r="D17" s="17"/>
      <c r="E17" s="7">
        <f>SUM(E6:E16)</f>
        <v>307</v>
      </c>
      <c r="F17" s="18">
        <f>SUM(F6:F16)</f>
        <v>3656</v>
      </c>
      <c r="G17" s="8">
        <f>SUM(G6:G16)</f>
        <v>4151.6</v>
      </c>
      <c r="H17" s="8">
        <f>SUM(H6:H16)</f>
        <v>17131.949128047</v>
      </c>
      <c r="I17" s="22">
        <f>SUM(I6:I16)</f>
        <v>5689999</v>
      </c>
    </row>
    <row r="18" ht="45.95" customHeight="1" spans="1:9">
      <c r="A18" s="19" t="s">
        <v>22</v>
      </c>
      <c r="B18" s="19"/>
      <c r="C18" s="19"/>
      <c r="D18" s="19"/>
      <c r="E18" s="19"/>
      <c r="F18" s="19"/>
      <c r="G18" s="19"/>
      <c r="H18" s="19"/>
      <c r="I18" s="19"/>
    </row>
    <row r="19" ht="45" customHeight="1" spans="1:9">
      <c r="A19" s="20"/>
      <c r="B19" s="19" t="s">
        <v>23</v>
      </c>
      <c r="C19" s="19"/>
      <c r="D19" s="19"/>
      <c r="E19" s="19"/>
      <c r="F19" s="19"/>
      <c r="G19" s="19"/>
      <c r="H19" s="19"/>
      <c r="I19" s="19"/>
    </row>
  </sheetData>
  <mergeCells count="19">
    <mergeCell ref="A1:B1"/>
    <mergeCell ref="A2:I2"/>
    <mergeCell ref="C4:D4"/>
    <mergeCell ref="F4:I4"/>
    <mergeCell ref="A18:I18"/>
    <mergeCell ref="B19:I19"/>
    <mergeCell ref="A4:A5"/>
    <mergeCell ref="A6:A7"/>
    <mergeCell ref="A8:A9"/>
    <mergeCell ref="A11:A13"/>
    <mergeCell ref="B4:B5"/>
    <mergeCell ref="B6:B7"/>
    <mergeCell ref="B8:B9"/>
    <mergeCell ref="B11:B13"/>
    <mergeCell ref="C6:C7"/>
    <mergeCell ref="C8:C9"/>
    <mergeCell ref="C11:C13"/>
    <mergeCell ref="D12:D13"/>
    <mergeCell ref="E4:E5"/>
  </mergeCells>
  <pageMargins left="1.45625" right="0.75" top="0.826388888888889" bottom="0.708333333333333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龍背山</cp:lastModifiedBy>
  <dcterms:created xsi:type="dcterms:W3CDTF">2023-02-16T01:00:00Z</dcterms:created>
  <dcterms:modified xsi:type="dcterms:W3CDTF">2023-03-13T03:19:34Z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1AF37F39958249718D4AC8B6E6EFB8BE</vt:lpwstr>
  </property>
  <property fmtid="{D5CDD505-2E9C-101B-9397-08002B2CF9AE}" pid="3" name="KSOProductBuildVer">
    <vt:lpwstr>2052-11.1.0.13703</vt:lpwstr>
  </property>
</Properties>
</file>