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<sst xmlns="http://schemas.openxmlformats.org/spreadsheetml/2006/main" count="22" uniqueCount="21">
  <si>
    <t>2021年巡游出租车费改税补贴金额计算方式</t>
  </si>
  <si>
    <t>序号</t>
  </si>
  <si>
    <t>单位名称</t>
  </si>
  <si>
    <t>总车台数（台）</t>
  </si>
  <si>
    <t>单车补贴（元/日）</t>
  </si>
  <si>
    <t>全年运营的车辆补贴</t>
  </si>
  <si>
    <t>非全年运营的车辆补贴</t>
  </si>
  <si>
    <t>发放补贴金额（元）</t>
  </si>
  <si>
    <t>全年营运车台数（台）</t>
  </si>
  <si>
    <t>营运天数（天）</t>
  </si>
  <si>
    <t>补贴金额（元）</t>
  </si>
  <si>
    <t>违规、车辆更新、疫情防控等车台数（台）</t>
  </si>
  <si>
    <t>停运天数（天）</t>
  </si>
  <si>
    <t>实际营运天数（天）</t>
  </si>
  <si>
    <t>恒昌公司</t>
  </si>
  <si>
    <t>大鹏公司</t>
  </si>
  <si>
    <t>中联公司</t>
  </si>
  <si>
    <t>雅达公司</t>
  </si>
  <si>
    <t>新市民公司</t>
  </si>
  <si>
    <t>合计</t>
  </si>
  <si>
    <t>备注：2021年巡游出租车费改税补贴金额187万，实际发放金额1869987元，结余13元。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</si>
</sst>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_);[Red]\(0\)"/>
    <numFmt numFmtId="178" formatCode="0.00_);[Red]\(0.00\)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F18" sqref="F18"/>
    </sheetView>
  </sheetViews>
  <sheetFormatPr defaultColWidth="9" defaultRowHeight="13.5"/>
  <cols>
    <col min="1" max="1" width="6.625" customWidth="1"/>
    <col min="2" max="2" width="10.375" customWidth="1"/>
    <col min="3" max="4" width="9.625" customWidth="1"/>
    <col min="5" max="5" width="10.875" customWidth="1"/>
    <col min="6" max="6" width="11" customWidth="1"/>
    <col min="7" max="7" width="13.25" customWidth="1"/>
    <col min="8" max="8" width="13.375" customWidth="1"/>
    <col min="9" max="9" width="14.25" customWidth="1"/>
    <col min="10" max="10" width="11.25" customWidth="1"/>
    <col min="11" max="11" width="11" customWidth="1"/>
    <col min="12" max="12" width="17.75" customWidth="1"/>
  </cols>
  <sheetData>
    <row r="1" ht="37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2.95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 t="s">
        <v>6</v>
      </c>
      <c r="I2" s="2"/>
      <c r="J2" s="2"/>
      <c r="K2" s="2"/>
      <c r="L2" s="2" t="s">
        <v>7</v>
      </c>
    </row>
    <row r="3" ht="57" customHeight="1" spans="1:12">
      <c r="A3" s="2"/>
      <c r="B3" s="2"/>
      <c r="C3" s="2"/>
      <c r="D3" s="2"/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10</v>
      </c>
      <c r="L3" s="2"/>
    </row>
    <row r="4" ht="48" customHeight="1" spans="1:12">
      <c r="A4" s="3">
        <v>1</v>
      </c>
      <c r="B4" s="4" t="s">
        <v>14</v>
      </c>
      <c r="C4" s="3">
        <v>177</v>
      </c>
      <c r="D4" s="5">
        <v>9.979</v>
      </c>
      <c r="E4" s="3">
        <v>157</v>
      </c>
      <c r="F4" s="6">
        <f>E4*365</f>
        <v>57305</v>
      </c>
      <c r="G4" s="7">
        <v>571847.38</v>
      </c>
      <c r="H4" s="8">
        <v>20</v>
      </c>
      <c r="I4" s="9">
        <v>187</v>
      </c>
      <c r="J4" s="13">
        <f>H4*365-I4</f>
        <v>7113</v>
      </c>
      <c r="K4" s="7">
        <v>70980.62</v>
      </c>
      <c r="L4" s="3">
        <f>G4+K4</f>
        <v>642828</v>
      </c>
    </row>
    <row r="5" ht="48" customHeight="1" spans="1:12">
      <c r="A5" s="3">
        <v>2</v>
      </c>
      <c r="B5" s="4" t="s">
        <v>15</v>
      </c>
      <c r="C5" s="3">
        <v>144</v>
      </c>
      <c r="D5" s="5">
        <f t="shared" ref="D5:D9" si="0">1870000/($F$9+$J$9)</f>
        <v>9.97908128415301</v>
      </c>
      <c r="E5" s="3">
        <v>120</v>
      </c>
      <c r="F5" s="6">
        <f t="shared" ref="F5:F8" si="1">E5*365</f>
        <v>43800</v>
      </c>
      <c r="G5" s="7">
        <v>437080.8</v>
      </c>
      <c r="H5" s="9">
        <v>24</v>
      </c>
      <c r="I5" s="9">
        <v>215</v>
      </c>
      <c r="J5" s="13">
        <f t="shared" ref="J5:J8" si="2">H5*365-I5</f>
        <v>8545</v>
      </c>
      <c r="K5" s="7">
        <v>85270.59</v>
      </c>
      <c r="L5" s="7">
        <v>522351.39</v>
      </c>
    </row>
    <row r="6" ht="48" customHeight="1" spans="1:12">
      <c r="A6" s="3">
        <v>3</v>
      </c>
      <c r="B6" s="4" t="s">
        <v>16</v>
      </c>
      <c r="C6" s="3">
        <v>102</v>
      </c>
      <c r="D6" s="5">
        <f t="shared" si="0"/>
        <v>9.97908128415301</v>
      </c>
      <c r="E6" s="3">
        <v>94</v>
      </c>
      <c r="F6" s="6">
        <f t="shared" si="1"/>
        <v>34310</v>
      </c>
      <c r="G6" s="7">
        <v>342379.96</v>
      </c>
      <c r="H6" s="9">
        <v>8</v>
      </c>
      <c r="I6" s="9">
        <v>84</v>
      </c>
      <c r="J6" s="13">
        <f t="shared" si="2"/>
        <v>2836</v>
      </c>
      <c r="K6" s="7">
        <v>28300.46</v>
      </c>
      <c r="L6" s="7">
        <v>370680.42</v>
      </c>
    </row>
    <row r="7" ht="48" customHeight="1" spans="1:12">
      <c r="A7" s="3">
        <v>4</v>
      </c>
      <c r="B7" s="4" t="s">
        <v>17</v>
      </c>
      <c r="C7" s="3">
        <v>77</v>
      </c>
      <c r="D7" s="5">
        <f t="shared" si="0"/>
        <v>9.97908128415301</v>
      </c>
      <c r="E7" s="3">
        <v>60</v>
      </c>
      <c r="F7" s="6">
        <f t="shared" si="1"/>
        <v>21900</v>
      </c>
      <c r="G7" s="7">
        <v>218540.4</v>
      </c>
      <c r="H7" s="9">
        <v>17</v>
      </c>
      <c r="I7" s="9">
        <v>127</v>
      </c>
      <c r="J7" s="13">
        <f t="shared" si="2"/>
        <v>6078</v>
      </c>
      <c r="K7" s="7">
        <v>60652.38</v>
      </c>
      <c r="L7" s="7">
        <v>279192.78</v>
      </c>
    </row>
    <row r="8" ht="48" customHeight="1" spans="1:12">
      <c r="A8" s="3">
        <v>5</v>
      </c>
      <c r="B8" s="4" t="s">
        <v>18</v>
      </c>
      <c r="C8" s="3">
        <v>20</v>
      </c>
      <c r="D8" s="5">
        <f t="shared" si="0"/>
        <v>9.97908128415301</v>
      </c>
      <c r="E8" s="3">
        <v>0</v>
      </c>
      <c r="F8" s="6">
        <f t="shared" si="1"/>
        <v>0</v>
      </c>
      <c r="G8" s="6">
        <f>F8*D8</f>
        <v>0</v>
      </c>
      <c r="H8" s="3">
        <v>20</v>
      </c>
      <c r="I8" s="3">
        <v>1795</v>
      </c>
      <c r="J8" s="14">
        <f t="shared" si="2"/>
        <v>5505</v>
      </c>
      <c r="K8" s="7">
        <v>54934.41</v>
      </c>
      <c r="L8" s="7">
        <v>54934.41</v>
      </c>
    </row>
    <row r="9" ht="48" customHeight="1" spans="1:12">
      <c r="A9" s="4" t="s">
        <v>19</v>
      </c>
      <c r="B9" s="4"/>
      <c r="C9" s="3">
        <f>SUM(C4:C8)</f>
        <v>520</v>
      </c>
      <c r="D9" s="5">
        <f t="shared" si="0"/>
        <v>9.97908128415301</v>
      </c>
      <c r="E9" s="3">
        <f>SUM(E4:E8)</f>
        <v>431</v>
      </c>
      <c r="F9" s="6">
        <f>SUM(F4:F8)</f>
        <v>157315</v>
      </c>
      <c r="G9" s="10">
        <v>1569848.54</v>
      </c>
      <c r="H9" s="3">
        <f>SUM(H4:H8)</f>
        <v>89</v>
      </c>
      <c r="I9" s="3">
        <f>SUM(I4:I8)</f>
        <v>2408</v>
      </c>
      <c r="J9" s="3">
        <f>SUM(J4:J8)</f>
        <v>30077</v>
      </c>
      <c r="K9" s="4">
        <v>300138.46</v>
      </c>
      <c r="L9" s="3">
        <v>1869987</v>
      </c>
    </row>
    <row r="10" ht="23.1" customHeight="1" spans="1:12">
      <c r="A10" s="11" t="s">
        <v>20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ht="23.1" customHeight="1"/>
    <row r="12" ht="23.1" customHeight="1"/>
    <row r="13" ht="23.1" customHeight="1"/>
  </sheetData>
  <mergeCells count="9">
    <mergeCell ref="A1:L1"/>
    <mergeCell ref="E2:G2"/>
    <mergeCell ref="H2:K2"/>
    <mergeCell ref="A10:L10"/>
    <mergeCell ref="A2:A3"/>
    <mergeCell ref="B2:B3"/>
    <mergeCell ref="C2:C3"/>
    <mergeCell ref="D2:D3"/>
    <mergeCell ref="L2:L3"/>
  </mergeCells>
  <pageMargins left="0.472222222222222" right="0.472222222222222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龍背山</cp:lastModifiedBy>
  <dcterms:created xsi:type="dcterms:W3CDTF">2023-02-01T03:20:00Z</dcterms:created>
  <dcterms:modified xsi:type="dcterms:W3CDTF">2023-03-20T12:00:07Z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2E43EBFB4A5447DDBE430579E70EB2F7</vt:lpwstr>
  </property>
  <property fmtid="{D5CDD505-2E9C-101B-9397-08002B2CF9AE}" pid="3" name="KSOProductBuildVer">
    <vt:lpwstr>2052-11.1.0.13703</vt:lpwstr>
  </property>
</Properties>
</file>